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2023年计划" sheetId="1" r:id="rId1"/>
    <sheet name="2024年申报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<sst xmlns="http://schemas.openxmlformats.org/spreadsheetml/2006/main" count="136" uniqueCount="127">
  <si>
    <t>2023学院专业计划表</t>
  </si>
  <si>
    <t>学院</t>
  </si>
  <si>
    <t>专业</t>
  </si>
  <si>
    <t>人数</t>
  </si>
  <si>
    <t>小计</t>
  </si>
  <si>
    <t>备注</t>
  </si>
  <si>
    <t>电气</t>
  </si>
  <si>
    <t>电气工程及其自动化</t>
  </si>
  <si>
    <t>自动化</t>
  </si>
  <si>
    <t>储能科学与工程</t>
  </si>
  <si>
    <t>智能电网信息工程</t>
  </si>
  <si>
    <t>机械</t>
  </si>
  <si>
    <t>机械设计制造及其自动化</t>
  </si>
  <si>
    <t>材料成型及控制工程</t>
  </si>
  <si>
    <t>车辆工程</t>
  </si>
  <si>
    <t>机器人工程</t>
  </si>
  <si>
    <t>数统</t>
  </si>
  <si>
    <t>数学类</t>
  </si>
  <si>
    <t>经济统计学</t>
  </si>
  <si>
    <t>计数</t>
  </si>
  <si>
    <t>计算机类</t>
  </si>
  <si>
    <t>网络工程停招</t>
  </si>
  <si>
    <t>信息安全</t>
  </si>
  <si>
    <t>软件工程</t>
  </si>
  <si>
    <t>数据科学与大数据技术</t>
  </si>
  <si>
    <t>人工智能</t>
  </si>
  <si>
    <t>石化</t>
  </si>
  <si>
    <t>化学工程与工艺</t>
  </si>
  <si>
    <t>过程装备与控制工程</t>
  </si>
  <si>
    <t>油气储运工程</t>
  </si>
  <si>
    <t>土木</t>
  </si>
  <si>
    <t>土木工程</t>
  </si>
  <si>
    <t>给排水科学与工程</t>
  </si>
  <si>
    <t>水利水电工程</t>
  </si>
  <si>
    <t>交通运输类</t>
  </si>
  <si>
    <t>交通运输停招</t>
  </si>
  <si>
    <t>工程管理</t>
  </si>
  <si>
    <t>港口航道与海岸工程</t>
  </si>
  <si>
    <t>停招</t>
  </si>
  <si>
    <t>智能建造</t>
  </si>
  <si>
    <t>环资</t>
  </si>
  <si>
    <t>人文地理与城乡规划</t>
  </si>
  <si>
    <t>资源循环科学与工程</t>
  </si>
  <si>
    <t>环境工程</t>
  </si>
  <si>
    <t>安全工程</t>
  </si>
  <si>
    <t>经管</t>
  </si>
  <si>
    <t>经济学</t>
  </si>
  <si>
    <t>财政学</t>
  </si>
  <si>
    <t>金融学</t>
  </si>
  <si>
    <t>国际经济与贸易</t>
  </si>
  <si>
    <t>信息管理与信息系统</t>
  </si>
  <si>
    <t>工商管理</t>
  </si>
  <si>
    <t>市场营销</t>
  </si>
  <si>
    <t>会计学</t>
  </si>
  <si>
    <t>财务管理</t>
  </si>
  <si>
    <t>公共事业管理</t>
  </si>
  <si>
    <t>行政管理</t>
  </si>
  <si>
    <t>物流管理</t>
  </si>
  <si>
    <t>物流工程</t>
  </si>
  <si>
    <t>工业工程</t>
  </si>
  <si>
    <t>电子商务</t>
  </si>
  <si>
    <t>生工</t>
  </si>
  <si>
    <t>食品科学与工程</t>
  </si>
  <si>
    <t>生物工程</t>
  </si>
  <si>
    <t>生物医学工程</t>
  </si>
  <si>
    <t>外语</t>
  </si>
  <si>
    <t>英语</t>
  </si>
  <si>
    <t>德语</t>
  </si>
  <si>
    <t>日语</t>
  </si>
  <si>
    <t>物信</t>
  </si>
  <si>
    <t>应用物理学</t>
  </si>
  <si>
    <t>电子信息类</t>
  </si>
  <si>
    <t>电子科学与技术</t>
  </si>
  <si>
    <t>微电子科学与工程</t>
  </si>
  <si>
    <t>光电信息科学与工程</t>
  </si>
  <si>
    <t>物联网工程</t>
  </si>
  <si>
    <t>数字媒体技术</t>
  </si>
  <si>
    <t>集成电路设计与集成系统</t>
  </si>
  <si>
    <t>化学</t>
  </si>
  <si>
    <t>制药工程</t>
  </si>
  <si>
    <t>建筑</t>
  </si>
  <si>
    <t>建筑学</t>
  </si>
  <si>
    <t>城乡规划</t>
  </si>
  <si>
    <t>风景园林</t>
  </si>
  <si>
    <t>紫金</t>
  </si>
  <si>
    <t>地质工程</t>
  </si>
  <si>
    <t>资源勘查工程</t>
  </si>
  <si>
    <t>采矿工程</t>
  </si>
  <si>
    <t>矿物加工工程</t>
  </si>
  <si>
    <t>美院</t>
  </si>
  <si>
    <t>美术学类</t>
  </si>
  <si>
    <t>设计学类</t>
  </si>
  <si>
    <t>服装与服饰设计停招</t>
  </si>
  <si>
    <t>工业设计</t>
  </si>
  <si>
    <t>材料</t>
  </si>
  <si>
    <t>材料科学与工程</t>
  </si>
  <si>
    <t>高分子材料与工程</t>
  </si>
  <si>
    <t>可持续能源</t>
  </si>
  <si>
    <t>法学</t>
  </si>
  <si>
    <t>人文</t>
  </si>
  <si>
    <t>社会学</t>
  </si>
  <si>
    <t>汉语言文学</t>
  </si>
  <si>
    <t>应用心理学</t>
  </si>
  <si>
    <t>音乐学</t>
  </si>
  <si>
    <t>先进制造</t>
  </si>
  <si>
    <t>生物技术</t>
  </si>
  <si>
    <t>电子信息工程</t>
  </si>
  <si>
    <t>梅努斯</t>
  </si>
  <si>
    <t>自动化H</t>
  </si>
  <si>
    <t>软件工程H</t>
  </si>
  <si>
    <t>数字媒体技术H</t>
  </si>
  <si>
    <t>电子信息工程H</t>
  </si>
  <si>
    <t>总计</t>
  </si>
  <si>
    <t>根据《福州大学学科专业设置调整优化改革实施方案》，备注相关专业2024年停招，不再安排招生计划，相关专业优化调整情况可与教务处咨询确认。</t>
  </si>
  <si>
    <t>2026年学院专业计划申报表</t>
  </si>
  <si>
    <t>学院名称（盖章）：                                               联系人：                                         联系电话：</t>
  </si>
  <si>
    <t>单位：人</t>
  </si>
  <si>
    <t>序号</t>
  </si>
  <si>
    <t>专业名称</t>
  </si>
  <si>
    <t>2025年计划</t>
  </si>
  <si>
    <t>2026年申报</t>
  </si>
  <si>
    <t>变化情况</t>
  </si>
  <si>
    <t>+10</t>
  </si>
  <si>
    <t>理由/原因等</t>
  </si>
  <si>
    <t>-5</t>
  </si>
  <si>
    <t>不变</t>
  </si>
  <si>
    <t xml:space="preserve">                                                                                                                    学院分管领导（签字）：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</si>
</sst>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opLeftCell="A49" workbookViewId="0">
      <selection activeCell="A1" sqref="A1:E92"/>
    </sheetView>
  </sheetViews>
  <sheetFormatPr defaultColWidth="41.375" defaultRowHeight="14.25" outlineLevelCol="4"/>
  <cols>
    <col min="1" max="1" width="9" customWidth="1"/>
    <col min="2" max="2" width="23.5" customWidth="1"/>
    <col min="3" max="4" width="5.5" customWidth="1"/>
    <col min="5" max="5" width="19.25" customWidth="1"/>
  </cols>
  <sheetData>
    <row r="1" ht="48" customHeight="1" spans="1:5">
      <c r="A1" s="12" t="s">
        <v>0</v>
      </c>
      <c r="B1" s="12"/>
      <c r="C1" s="12"/>
      <c r="D1" s="12"/>
      <c r="E1" s="12"/>
    </row>
    <row r="2" spans="1:5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</row>
    <row r="3" spans="1:5">
      <c r="A3" s="15" t="s">
        <v>6</v>
      </c>
      <c r="B3" s="15" t="s">
        <v>7</v>
      </c>
      <c r="C3" s="13">
        <f>229+6</f>
        <v>235</v>
      </c>
      <c r="D3" s="16">
        <f>SUM(C3:C6)</f>
        <v>385</v>
      </c>
      <c r="E3" s="9"/>
    </row>
    <row r="4" spans="1:5">
      <c r="A4" s="15"/>
      <c r="B4" s="15" t="s">
        <v>8</v>
      </c>
      <c r="C4" s="13">
        <v>80</v>
      </c>
      <c r="D4" s="16"/>
      <c r="E4" s="9"/>
    </row>
    <row r="5" spans="1:5">
      <c r="A5" s="15"/>
      <c r="B5" s="15" t="s">
        <v>9</v>
      </c>
      <c r="C5" s="13">
        <v>30</v>
      </c>
      <c r="D5" s="16"/>
      <c r="E5" s="9"/>
    </row>
    <row r="6" spans="1:5">
      <c r="A6" s="15"/>
      <c r="B6" s="15" t="s">
        <v>10</v>
      </c>
      <c r="C6" s="13">
        <v>40</v>
      </c>
      <c r="D6" s="16"/>
      <c r="E6" s="9"/>
    </row>
    <row r="7" spans="1:5">
      <c r="A7" s="15" t="s">
        <v>11</v>
      </c>
      <c r="B7" s="15" t="s">
        <v>12</v>
      </c>
      <c r="C7" s="13">
        <v>175</v>
      </c>
      <c r="D7" s="16">
        <f>SUM(C7:C10)</f>
        <v>329</v>
      </c>
      <c r="E7" s="9"/>
    </row>
    <row r="8" spans="1:5">
      <c r="A8" s="15"/>
      <c r="B8" s="15" t="s">
        <v>13</v>
      </c>
      <c r="C8" s="13">
        <v>41</v>
      </c>
      <c r="D8" s="16"/>
      <c r="E8" s="9"/>
    </row>
    <row r="9" spans="1:5">
      <c r="A9" s="15"/>
      <c r="B9" s="15" t="s">
        <v>14</v>
      </c>
      <c r="C9" s="13">
        <v>59</v>
      </c>
      <c r="D9" s="16"/>
      <c r="E9" s="9"/>
    </row>
    <row r="10" spans="1:5">
      <c r="A10" s="15"/>
      <c r="B10" s="15" t="s">
        <v>15</v>
      </c>
      <c r="C10" s="13">
        <f>49+5</f>
        <v>54</v>
      </c>
      <c r="D10" s="16"/>
      <c r="E10" s="9"/>
    </row>
    <row r="11" spans="1:5">
      <c r="A11" s="17" t="s">
        <v>16</v>
      </c>
      <c r="B11" s="15" t="s">
        <v>17</v>
      </c>
      <c r="C11" s="13">
        <v>114</v>
      </c>
      <c r="D11" s="18">
        <f>SUM(C11:C12)</f>
        <v>152</v>
      </c>
      <c r="E11" s="9"/>
    </row>
    <row r="12" spans="1:5">
      <c r="A12" s="19"/>
      <c r="B12" s="15" t="s">
        <v>18</v>
      </c>
      <c r="C12" s="13">
        <v>38</v>
      </c>
      <c r="D12" s="20"/>
      <c r="E12" s="9"/>
    </row>
    <row r="13" spans="1:5">
      <c r="A13" s="17" t="s">
        <v>19</v>
      </c>
      <c r="B13" s="21" t="s">
        <v>20</v>
      </c>
      <c r="C13" s="13">
        <f>242+4</f>
        <v>246</v>
      </c>
      <c r="D13" s="18">
        <f>SUM(C13:C17)</f>
        <v>546</v>
      </c>
      <c r="E13" s="22" t="s">
        <v>21</v>
      </c>
    </row>
    <row r="14" spans="1:5">
      <c r="A14" s="23"/>
      <c r="B14" s="15" t="s">
        <v>22</v>
      </c>
      <c r="C14" s="13">
        <v>53</v>
      </c>
      <c r="D14" s="24"/>
      <c r="E14" s="9"/>
    </row>
    <row r="15" spans="1:5">
      <c r="A15" s="23"/>
      <c r="B15" s="15" t="s">
        <v>23</v>
      </c>
      <c r="C15" s="13">
        <v>136</v>
      </c>
      <c r="D15" s="24"/>
      <c r="E15" s="9"/>
    </row>
    <row r="16" spans="1:5">
      <c r="A16" s="23"/>
      <c r="B16" s="15" t="s">
        <v>24</v>
      </c>
      <c r="C16" s="13">
        <f>50+1</f>
        <v>51</v>
      </c>
      <c r="D16" s="24"/>
      <c r="E16" s="9"/>
    </row>
    <row r="17" spans="1:5">
      <c r="A17" s="19"/>
      <c r="B17" s="15" t="s">
        <v>25</v>
      </c>
      <c r="C17" s="13">
        <v>60</v>
      </c>
      <c r="D17" s="20"/>
      <c r="E17" s="9"/>
    </row>
    <row r="18" spans="1:5">
      <c r="A18" s="15" t="s">
        <v>26</v>
      </c>
      <c r="B18" s="15" t="s">
        <v>27</v>
      </c>
      <c r="C18" s="13">
        <f>154+4</f>
        <v>158</v>
      </c>
      <c r="D18" s="15">
        <f>SUM(C18:C20)</f>
        <v>258</v>
      </c>
      <c r="E18" s="9"/>
    </row>
    <row r="19" spans="1:5">
      <c r="A19" s="15"/>
      <c r="B19" s="15" t="s">
        <v>28</v>
      </c>
      <c r="C19" s="13">
        <v>60</v>
      </c>
      <c r="D19" s="15"/>
      <c r="E19" s="9"/>
    </row>
    <row r="20" spans="1:5">
      <c r="A20" s="15"/>
      <c r="B20" s="15" t="s">
        <v>29</v>
      </c>
      <c r="C20" s="13">
        <v>40</v>
      </c>
      <c r="D20" s="15"/>
      <c r="E20" s="9"/>
    </row>
    <row r="21" spans="1:5">
      <c r="A21" s="15" t="s">
        <v>30</v>
      </c>
      <c r="B21" s="15" t="s">
        <v>31</v>
      </c>
      <c r="C21" s="13">
        <f>190+5</f>
        <v>195</v>
      </c>
      <c r="D21" s="15">
        <f>SUM(C21:C27)</f>
        <v>475</v>
      </c>
      <c r="E21" s="9"/>
    </row>
    <row r="22" spans="1:5">
      <c r="A22" s="15"/>
      <c r="B22" s="15" t="s">
        <v>32</v>
      </c>
      <c r="C22" s="13">
        <v>55</v>
      </c>
      <c r="D22" s="15"/>
      <c r="E22" s="9"/>
    </row>
    <row r="23" spans="1:5">
      <c r="A23" s="15"/>
      <c r="B23" s="15" t="s">
        <v>33</v>
      </c>
      <c r="C23" s="13">
        <f>55+2</f>
        <v>57</v>
      </c>
      <c r="D23" s="15"/>
      <c r="E23" s="9"/>
    </row>
    <row r="24" spans="1:5">
      <c r="A24" s="15"/>
      <c r="B24" s="21" t="s">
        <v>34</v>
      </c>
      <c r="C24" s="13">
        <f>55+1</f>
        <v>56</v>
      </c>
      <c r="D24" s="15"/>
      <c r="E24" s="22" t="s">
        <v>35</v>
      </c>
    </row>
    <row r="25" spans="1:5">
      <c r="A25" s="15"/>
      <c r="B25" s="15" t="s">
        <v>36</v>
      </c>
      <c r="C25" s="13">
        <v>52</v>
      </c>
      <c r="D25" s="15"/>
      <c r="E25" s="9"/>
    </row>
    <row r="26" spans="1:5">
      <c r="A26" s="15"/>
      <c r="B26" s="21" t="s">
        <v>37</v>
      </c>
      <c r="C26" s="13">
        <v>30</v>
      </c>
      <c r="D26" s="15"/>
      <c r="E26" s="22" t="s">
        <v>38</v>
      </c>
    </row>
    <row r="27" spans="1:5">
      <c r="A27" s="15"/>
      <c r="B27" s="16" t="s">
        <v>39</v>
      </c>
      <c r="C27" s="13">
        <v>30</v>
      </c>
      <c r="D27" s="15"/>
      <c r="E27" s="9"/>
    </row>
    <row r="28" spans="1:5">
      <c r="A28" s="15" t="s">
        <v>40</v>
      </c>
      <c r="B28" s="15" t="s">
        <v>41</v>
      </c>
      <c r="C28" s="13">
        <v>35</v>
      </c>
      <c r="D28" s="15">
        <f>SUM(C28:C31)</f>
        <v>190</v>
      </c>
      <c r="E28" s="9"/>
    </row>
    <row r="29" spans="1:5">
      <c r="A29" s="15"/>
      <c r="B29" s="15" t="s">
        <v>42</v>
      </c>
      <c r="C29" s="13">
        <v>35</v>
      </c>
      <c r="D29" s="15"/>
      <c r="E29" s="9"/>
    </row>
    <row r="30" spans="1:5">
      <c r="A30" s="15"/>
      <c r="B30" s="15" t="s">
        <v>43</v>
      </c>
      <c r="C30" s="13">
        <v>60</v>
      </c>
      <c r="D30" s="15"/>
      <c r="E30" s="9"/>
    </row>
    <row r="31" spans="1:5">
      <c r="A31" s="15"/>
      <c r="B31" s="15" t="s">
        <v>44</v>
      </c>
      <c r="C31" s="13">
        <v>60</v>
      </c>
      <c r="D31" s="15"/>
      <c r="E31" s="9"/>
    </row>
    <row r="32" spans="1:5">
      <c r="A32" s="15" t="s">
        <v>45</v>
      </c>
      <c r="B32" s="15" t="s">
        <v>46</v>
      </c>
      <c r="C32" s="13">
        <f>34+1</f>
        <v>35</v>
      </c>
      <c r="D32" s="15">
        <f>SUM(C32:C46)</f>
        <v>637</v>
      </c>
      <c r="E32" s="9"/>
    </row>
    <row r="33" spans="1:5">
      <c r="A33" s="15"/>
      <c r="B33" s="21" t="s">
        <v>47</v>
      </c>
      <c r="C33" s="13">
        <f>34+1</f>
        <v>35</v>
      </c>
      <c r="D33" s="15"/>
      <c r="E33" s="22" t="s">
        <v>38</v>
      </c>
    </row>
    <row r="34" spans="1:5">
      <c r="A34" s="15"/>
      <c r="B34" s="15" t="s">
        <v>48</v>
      </c>
      <c r="C34" s="13">
        <f>74+1</f>
        <v>75</v>
      </c>
      <c r="D34" s="15"/>
      <c r="E34" s="25"/>
    </row>
    <row r="35" spans="1:5">
      <c r="A35" s="15"/>
      <c r="B35" s="15" t="s">
        <v>49</v>
      </c>
      <c r="C35" s="13">
        <v>33</v>
      </c>
      <c r="D35" s="15"/>
      <c r="E35" s="25"/>
    </row>
    <row r="36" spans="1:5">
      <c r="A36" s="15"/>
      <c r="B36" s="15" t="s">
        <v>50</v>
      </c>
      <c r="C36" s="13">
        <v>80</v>
      </c>
      <c r="D36" s="15"/>
      <c r="E36" s="25"/>
    </row>
    <row r="37" spans="1:5">
      <c r="A37" s="15"/>
      <c r="B37" s="15" t="s">
        <v>51</v>
      </c>
      <c r="C37" s="13">
        <f>34+1</f>
        <v>35</v>
      </c>
      <c r="D37" s="15"/>
      <c r="E37" s="25"/>
    </row>
    <row r="38" spans="1:5">
      <c r="A38" s="15"/>
      <c r="B38" s="15" t="s">
        <v>52</v>
      </c>
      <c r="C38" s="13">
        <v>28</v>
      </c>
      <c r="D38" s="15"/>
      <c r="E38" s="25"/>
    </row>
    <row r="39" spans="1:5">
      <c r="A39" s="15"/>
      <c r="B39" s="15" t="s">
        <v>53</v>
      </c>
      <c r="C39" s="13">
        <f>75+2</f>
        <v>77</v>
      </c>
      <c r="D39" s="15"/>
      <c r="E39" s="25"/>
    </row>
    <row r="40" spans="1:5">
      <c r="A40" s="15"/>
      <c r="B40" s="21" t="s">
        <v>54</v>
      </c>
      <c r="C40" s="13">
        <f>38+1</f>
        <v>39</v>
      </c>
      <c r="D40" s="15"/>
      <c r="E40" s="25" t="s">
        <v>38</v>
      </c>
    </row>
    <row r="41" spans="1:5">
      <c r="A41" s="15"/>
      <c r="B41" s="15" t="s">
        <v>55</v>
      </c>
      <c r="C41" s="13">
        <v>28</v>
      </c>
      <c r="D41" s="15"/>
      <c r="E41" s="9"/>
    </row>
    <row r="42" spans="1:5">
      <c r="A42" s="15"/>
      <c r="B42" s="15" t="s">
        <v>56</v>
      </c>
      <c r="C42" s="13">
        <v>34</v>
      </c>
      <c r="D42" s="15"/>
      <c r="E42" s="9"/>
    </row>
    <row r="43" spans="1:5">
      <c r="A43" s="15"/>
      <c r="B43" s="15" t="s">
        <v>57</v>
      </c>
      <c r="C43" s="13">
        <v>34</v>
      </c>
      <c r="D43" s="15"/>
      <c r="E43" s="9"/>
    </row>
    <row r="44" spans="1:5">
      <c r="A44" s="15"/>
      <c r="B44" s="15" t="s">
        <v>58</v>
      </c>
      <c r="C44" s="13">
        <v>38</v>
      </c>
      <c r="D44" s="15"/>
      <c r="E44" s="9"/>
    </row>
    <row r="45" spans="1:5">
      <c r="A45" s="15"/>
      <c r="B45" s="15" t="s">
        <v>59</v>
      </c>
      <c r="C45" s="13">
        <v>34</v>
      </c>
      <c r="D45" s="15"/>
      <c r="E45" s="9"/>
    </row>
    <row r="46" spans="1:5">
      <c r="A46" s="15"/>
      <c r="B46" s="15" t="s">
        <v>60</v>
      </c>
      <c r="C46" s="13">
        <v>32</v>
      </c>
      <c r="D46" s="15"/>
      <c r="E46" s="9"/>
    </row>
    <row r="47" spans="1:5">
      <c r="A47" s="15" t="s">
        <v>61</v>
      </c>
      <c r="B47" s="15" t="s">
        <v>62</v>
      </c>
      <c r="C47" s="13">
        <v>67</v>
      </c>
      <c r="D47" s="15">
        <f>SUM(C47:C49)</f>
        <v>191</v>
      </c>
      <c r="E47" s="9"/>
    </row>
    <row r="48" spans="1:5">
      <c r="A48" s="15"/>
      <c r="B48" s="15" t="s">
        <v>63</v>
      </c>
      <c r="C48" s="13">
        <v>62</v>
      </c>
      <c r="D48" s="15"/>
      <c r="E48" s="9"/>
    </row>
    <row r="49" spans="1:5">
      <c r="A49" s="15"/>
      <c r="B49" s="15" t="s">
        <v>64</v>
      </c>
      <c r="C49" s="13">
        <v>62</v>
      </c>
      <c r="D49" s="15"/>
      <c r="E49" s="9"/>
    </row>
    <row r="50" spans="1:5">
      <c r="A50" s="15" t="s">
        <v>65</v>
      </c>
      <c r="B50" s="15" t="s">
        <v>66</v>
      </c>
      <c r="C50" s="13">
        <v>86</v>
      </c>
      <c r="D50" s="15">
        <f>SUM(C50:C52)</f>
        <v>146</v>
      </c>
      <c r="E50" s="9"/>
    </row>
    <row r="51" spans="1:5">
      <c r="A51" s="15"/>
      <c r="B51" s="15" t="s">
        <v>67</v>
      </c>
      <c r="C51" s="13">
        <v>25</v>
      </c>
      <c r="D51" s="15"/>
      <c r="E51" s="9"/>
    </row>
    <row r="52" spans="1:5">
      <c r="A52" s="15"/>
      <c r="B52" s="15" t="s">
        <v>68</v>
      </c>
      <c r="C52" s="13">
        <v>35</v>
      </c>
      <c r="D52" s="15"/>
      <c r="E52" s="9"/>
    </row>
    <row r="53" spans="1:5">
      <c r="A53" s="15" t="s">
        <v>69</v>
      </c>
      <c r="B53" s="15" t="s">
        <v>70</v>
      </c>
      <c r="C53" s="13">
        <v>59</v>
      </c>
      <c r="D53" s="16">
        <f>SUM(C53:C60)</f>
        <v>580</v>
      </c>
      <c r="E53" s="9"/>
    </row>
    <row r="54" spans="1:5">
      <c r="A54" s="15"/>
      <c r="B54" s="15" t="s">
        <v>71</v>
      </c>
      <c r="C54" s="13">
        <v>154</v>
      </c>
      <c r="D54" s="16"/>
      <c r="E54" s="9"/>
    </row>
    <row r="55" spans="1:5">
      <c r="A55" s="15"/>
      <c r="B55" s="15" t="s">
        <v>72</v>
      </c>
      <c r="C55" s="13">
        <v>68</v>
      </c>
      <c r="D55" s="16"/>
      <c r="E55" s="9"/>
    </row>
    <row r="56" spans="1:5">
      <c r="A56" s="15"/>
      <c r="B56" s="15" t="s">
        <v>73</v>
      </c>
      <c r="C56" s="13">
        <v>77</v>
      </c>
      <c r="D56" s="16"/>
      <c r="E56" s="9"/>
    </row>
    <row r="57" spans="1:5">
      <c r="A57" s="15"/>
      <c r="B57" s="15" t="s">
        <v>74</v>
      </c>
      <c r="C57" s="13">
        <v>40</v>
      </c>
      <c r="D57" s="16"/>
      <c r="E57" s="9"/>
    </row>
    <row r="58" spans="1:5">
      <c r="A58" s="15"/>
      <c r="B58" s="15" t="s">
        <v>75</v>
      </c>
      <c r="C58" s="13">
        <v>54</v>
      </c>
      <c r="D58" s="16"/>
      <c r="E58" s="9"/>
    </row>
    <row r="59" spans="1:5">
      <c r="A59" s="15"/>
      <c r="B59" s="15" t="s">
        <v>76</v>
      </c>
      <c r="C59" s="13">
        <v>53</v>
      </c>
      <c r="D59" s="16"/>
      <c r="E59" s="9"/>
    </row>
    <row r="60" spans="1:5">
      <c r="A60" s="15"/>
      <c r="B60" s="15" t="s">
        <v>77</v>
      </c>
      <c r="C60" s="13">
        <v>75</v>
      </c>
      <c r="D60" s="16"/>
      <c r="E60" s="9"/>
    </row>
    <row r="61" spans="1:5">
      <c r="A61" s="15" t="s">
        <v>78</v>
      </c>
      <c r="B61" s="16" t="s">
        <v>78</v>
      </c>
      <c r="C61" s="13">
        <v>117</v>
      </c>
      <c r="D61" s="16">
        <f>SUM(C61:C62)</f>
        <v>155</v>
      </c>
      <c r="E61" s="9"/>
    </row>
    <row r="62" spans="1:5">
      <c r="A62" s="15"/>
      <c r="B62" s="15" t="s">
        <v>79</v>
      </c>
      <c r="C62" s="13">
        <v>38</v>
      </c>
      <c r="D62" s="16"/>
      <c r="E62" s="9"/>
    </row>
    <row r="63" spans="1:5">
      <c r="A63" s="15" t="s">
        <v>80</v>
      </c>
      <c r="B63" s="15" t="s">
        <v>81</v>
      </c>
      <c r="C63" s="13">
        <v>65</v>
      </c>
      <c r="D63" s="16">
        <f>SUM(C63:C65)</f>
        <v>149</v>
      </c>
      <c r="E63" s="9"/>
    </row>
    <row r="64" spans="1:5">
      <c r="A64" s="15"/>
      <c r="B64" s="15" t="s">
        <v>82</v>
      </c>
      <c r="C64" s="13">
        <v>55</v>
      </c>
      <c r="D64" s="16"/>
      <c r="E64" s="9"/>
    </row>
    <row r="65" spans="1:5">
      <c r="A65" s="15"/>
      <c r="B65" s="15" t="s">
        <v>83</v>
      </c>
      <c r="C65" s="13">
        <v>29</v>
      </c>
      <c r="D65" s="16"/>
      <c r="E65" s="9"/>
    </row>
    <row r="66" spans="1:5">
      <c r="A66" s="17" t="s">
        <v>84</v>
      </c>
      <c r="B66" s="15" t="s">
        <v>85</v>
      </c>
      <c r="C66" s="13">
        <v>40</v>
      </c>
      <c r="D66" s="17">
        <f>SUM(C66:C69)</f>
        <v>208</v>
      </c>
      <c r="E66" s="9"/>
    </row>
    <row r="67" spans="1:5">
      <c r="A67" s="23"/>
      <c r="B67" s="15" t="s">
        <v>86</v>
      </c>
      <c r="C67" s="13">
        <v>56</v>
      </c>
      <c r="D67" s="23"/>
      <c r="E67" s="9"/>
    </row>
    <row r="68" spans="1:5">
      <c r="A68" s="23"/>
      <c r="B68" s="15" t="s">
        <v>87</v>
      </c>
      <c r="C68" s="13">
        <v>56</v>
      </c>
      <c r="D68" s="23"/>
      <c r="E68" s="9"/>
    </row>
    <row r="69" spans="1:5">
      <c r="A69" s="19"/>
      <c r="B69" s="15" t="s">
        <v>88</v>
      </c>
      <c r="C69" s="13">
        <v>56</v>
      </c>
      <c r="D69" s="19"/>
      <c r="E69" s="9"/>
    </row>
    <row r="70" spans="1:5">
      <c r="A70" s="15" t="s">
        <v>89</v>
      </c>
      <c r="B70" s="15" t="s">
        <v>90</v>
      </c>
      <c r="C70" s="13">
        <v>127</v>
      </c>
      <c r="D70" s="15">
        <f>SUM(C70:C72)</f>
        <v>660</v>
      </c>
      <c r="E70" s="9"/>
    </row>
    <row r="71" spans="1:5">
      <c r="A71" s="15"/>
      <c r="B71" s="21" t="s">
        <v>91</v>
      </c>
      <c r="C71" s="13">
        <v>463</v>
      </c>
      <c r="D71" s="15"/>
      <c r="E71" s="22" t="s">
        <v>92</v>
      </c>
    </row>
    <row r="72" spans="1:5">
      <c r="A72" s="15"/>
      <c r="B72" s="21" t="s">
        <v>93</v>
      </c>
      <c r="C72" s="13">
        <v>70</v>
      </c>
      <c r="D72" s="15"/>
      <c r="E72" s="22" t="s">
        <v>38</v>
      </c>
    </row>
    <row r="73" spans="1:5">
      <c r="A73" s="15" t="s">
        <v>94</v>
      </c>
      <c r="B73" s="15" t="s">
        <v>95</v>
      </c>
      <c r="C73" s="13">
        <v>105</v>
      </c>
      <c r="D73" s="15">
        <f>SUM(C73:C75)</f>
        <v>180</v>
      </c>
      <c r="E73" s="9"/>
    </row>
    <row r="74" spans="1:5">
      <c r="A74" s="15"/>
      <c r="B74" s="15" t="s">
        <v>96</v>
      </c>
      <c r="C74" s="13">
        <v>45</v>
      </c>
      <c r="D74" s="15"/>
      <c r="E74" s="9"/>
    </row>
    <row r="75" spans="1:5">
      <c r="A75" s="15"/>
      <c r="B75" s="15" t="s">
        <v>97</v>
      </c>
      <c r="C75" s="13">
        <v>30</v>
      </c>
      <c r="D75" s="15"/>
      <c r="E75" s="9"/>
    </row>
    <row r="76" spans="1:5">
      <c r="A76" s="13" t="s">
        <v>98</v>
      </c>
      <c r="B76" s="15" t="s">
        <v>98</v>
      </c>
      <c r="C76" s="13">
        <v>107</v>
      </c>
      <c r="D76" s="16">
        <f>C76</f>
        <v>107</v>
      </c>
      <c r="E76" s="9"/>
    </row>
    <row r="77" spans="1:5">
      <c r="A77" s="15" t="s">
        <v>99</v>
      </c>
      <c r="B77" s="15" t="s">
        <v>100</v>
      </c>
      <c r="C77" s="13">
        <v>40</v>
      </c>
      <c r="D77" s="15">
        <f>SUM(C77:C80)</f>
        <v>192</v>
      </c>
      <c r="E77" s="9"/>
    </row>
    <row r="78" spans="1:5">
      <c r="A78" s="15"/>
      <c r="B78" s="15" t="s">
        <v>101</v>
      </c>
      <c r="C78" s="13">
        <v>56</v>
      </c>
      <c r="D78" s="15"/>
      <c r="E78" s="9"/>
    </row>
    <row r="79" spans="1:5">
      <c r="A79" s="15"/>
      <c r="B79" s="15" t="s">
        <v>102</v>
      </c>
      <c r="C79" s="13">
        <v>44</v>
      </c>
      <c r="D79" s="15"/>
      <c r="E79" s="9"/>
    </row>
    <row r="80" spans="1:5">
      <c r="A80" s="15"/>
      <c r="B80" s="15" t="s">
        <v>103</v>
      </c>
      <c r="C80" s="13">
        <v>52</v>
      </c>
      <c r="D80" s="15"/>
      <c r="E80" s="9"/>
    </row>
    <row r="81" spans="1:5">
      <c r="A81" s="15" t="s">
        <v>104</v>
      </c>
      <c r="B81" s="21" t="s">
        <v>105</v>
      </c>
      <c r="C81" s="13">
        <v>60</v>
      </c>
      <c r="D81" s="16">
        <f>SUM(C81:C83)</f>
        <v>490</v>
      </c>
      <c r="E81" s="22" t="s">
        <v>38</v>
      </c>
    </row>
    <row r="82" spans="1:5">
      <c r="A82" s="15"/>
      <c r="B82" s="15" t="s">
        <v>106</v>
      </c>
      <c r="C82" s="13">
        <v>200</v>
      </c>
      <c r="D82" s="16"/>
      <c r="E82" s="9"/>
    </row>
    <row r="83" spans="1:5">
      <c r="A83" s="15"/>
      <c r="B83" s="15" t="s">
        <v>57</v>
      </c>
      <c r="C83" s="13">
        <v>230</v>
      </c>
      <c r="D83" s="16"/>
      <c r="E83" s="9"/>
    </row>
    <row r="84" spans="1:5">
      <c r="A84" s="15" t="s">
        <v>107</v>
      </c>
      <c r="B84" s="15" t="s">
        <v>108</v>
      </c>
      <c r="C84" s="13">
        <v>60</v>
      </c>
      <c r="D84" s="15">
        <f>SUM(C84:C87)</f>
        <v>300</v>
      </c>
      <c r="E84" s="9"/>
    </row>
    <row r="85" spans="1:5">
      <c r="A85" s="15"/>
      <c r="B85" s="15" t="s">
        <v>109</v>
      </c>
      <c r="C85" s="13">
        <v>90</v>
      </c>
      <c r="D85" s="15"/>
      <c r="E85" s="9"/>
    </row>
    <row r="86" spans="1:5">
      <c r="A86" s="15"/>
      <c r="B86" s="15" t="s">
        <v>110</v>
      </c>
      <c r="C86" s="13">
        <v>60</v>
      </c>
      <c r="D86" s="15"/>
      <c r="E86" s="9"/>
    </row>
    <row r="87" spans="1:5">
      <c r="A87" s="15"/>
      <c r="B87" s="15" t="s">
        <v>111</v>
      </c>
      <c r="C87" s="13">
        <v>90</v>
      </c>
      <c r="D87" s="15"/>
      <c r="E87" s="9"/>
    </row>
    <row r="88" spans="1:5">
      <c r="A88" s="26" t="s">
        <v>112</v>
      </c>
      <c r="B88" s="27"/>
      <c r="C88" s="15">
        <f>SUM(C3:C87)</f>
        <v>6330</v>
      </c>
      <c r="D88" s="15">
        <f>SUM(D3:D87)</f>
        <v>6330</v>
      </c>
      <c r="E88" s="9"/>
    </row>
    <row r="89" spans="1:5">
      <c r="A89" s="28" t="s">
        <v>113</v>
      </c>
      <c r="B89" s="28"/>
      <c r="C89" s="28"/>
      <c r="D89" s="28"/>
      <c r="E89" s="28"/>
    </row>
    <row r="90" spans="1:5">
      <c r="A90" s="29"/>
      <c r="B90" s="29"/>
      <c r="C90" s="29"/>
      <c r="D90" s="29"/>
      <c r="E90" s="29"/>
    </row>
    <row r="91" spans="1:5">
      <c r="A91" s="29"/>
      <c r="B91" s="29"/>
      <c r="C91" s="29"/>
      <c r="D91" s="29"/>
      <c r="E91" s="29"/>
    </row>
    <row r="92" spans="1:5">
      <c r="A92" s="29"/>
      <c r="B92" s="29"/>
      <c r="C92" s="29"/>
      <c r="D92" s="29"/>
      <c r="E92" s="29"/>
    </row>
  </sheetData>
  <mergeCells count="41">
    <mergeCell ref="A1:E1"/>
    <mergeCell ref="A88:B88"/>
    <mergeCell ref="A3:A6"/>
    <mergeCell ref="A7:A10"/>
    <mergeCell ref="A11:A12"/>
    <mergeCell ref="A13:A17"/>
    <mergeCell ref="A18:A20"/>
    <mergeCell ref="A21:A27"/>
    <mergeCell ref="A28:A31"/>
    <mergeCell ref="A32:A46"/>
    <mergeCell ref="A47:A49"/>
    <mergeCell ref="A50:A52"/>
    <mergeCell ref="A53:A60"/>
    <mergeCell ref="A61:A62"/>
    <mergeCell ref="A63:A65"/>
    <mergeCell ref="A66:A69"/>
    <mergeCell ref="A70:A72"/>
    <mergeCell ref="A73:A75"/>
    <mergeCell ref="A77:A80"/>
    <mergeCell ref="A81:A83"/>
    <mergeCell ref="A84:A87"/>
    <mergeCell ref="D3:D6"/>
    <mergeCell ref="D7:D10"/>
    <mergeCell ref="D11:D12"/>
    <mergeCell ref="D13:D17"/>
    <mergeCell ref="D18:D20"/>
    <mergeCell ref="D21:D27"/>
    <mergeCell ref="D28:D31"/>
    <mergeCell ref="D32:D46"/>
    <mergeCell ref="D47:D49"/>
    <mergeCell ref="D50:D52"/>
    <mergeCell ref="D53:D60"/>
    <mergeCell ref="D61:D62"/>
    <mergeCell ref="D63:D65"/>
    <mergeCell ref="D66:D69"/>
    <mergeCell ref="D70:D72"/>
    <mergeCell ref="D73:D75"/>
    <mergeCell ref="D77:D80"/>
    <mergeCell ref="D81:D83"/>
    <mergeCell ref="D84:D87"/>
    <mergeCell ref="A89:E9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11" sqref="C11"/>
    </sheetView>
  </sheetViews>
  <sheetFormatPr defaultColWidth="9" defaultRowHeight="14.25" outlineLevelCol="5"/>
  <cols>
    <col min="1" max="1" width="15.875" customWidth="1"/>
    <col min="2" max="2" width="31.125" customWidth="1"/>
    <col min="3" max="3" width="15.875" customWidth="1"/>
    <col min="4" max="4" width="18.375" customWidth="1"/>
    <col min="5" max="5" width="11.375" customWidth="1"/>
    <col min="6" max="6" width="29.25" customWidth="1"/>
  </cols>
  <sheetData>
    <row r="1" ht="53.25" customHeight="1" spans="1:6">
      <c r="A1" s="1" t="s">
        <v>114</v>
      </c>
      <c r="B1" s="2"/>
      <c r="C1" s="2"/>
      <c r="D1" s="2"/>
      <c r="E1" s="2"/>
      <c r="F1" s="2"/>
    </row>
    <row r="2" ht="27" spans="1:6">
      <c r="A2" s="2"/>
      <c r="B2" s="2"/>
      <c r="C2" s="2"/>
      <c r="D2" s="2"/>
      <c r="E2" s="2"/>
      <c r="F2" s="2"/>
    </row>
    <row r="3" ht="15.75" spans="1:6">
      <c r="A3" s="3" t="s">
        <v>115</v>
      </c>
      <c r="B3" s="3"/>
      <c r="C3" s="3"/>
      <c r="D3" s="3"/>
      <c r="E3" s="3"/>
      <c r="F3" s="3"/>
    </row>
    <row r="4" ht="15.75" spans="1:6">
      <c r="A4" s="4"/>
      <c r="B4" s="4"/>
      <c r="C4" s="4"/>
      <c r="D4" s="4"/>
      <c r="E4" s="4"/>
      <c r="F4" s="5" t="s">
        <v>116</v>
      </c>
    </row>
    <row r="5" ht="18" spans="1:6">
      <c r="A5" s="6" t="s">
        <v>117</v>
      </c>
      <c r="B5" s="6" t="s">
        <v>118</v>
      </c>
      <c r="C5" s="6" t="s">
        <v>119</v>
      </c>
      <c r="D5" s="7" t="s">
        <v>120</v>
      </c>
      <c r="E5" s="7" t="s">
        <v>121</v>
      </c>
      <c r="F5" s="6" t="s">
        <v>5</v>
      </c>
    </row>
    <row r="6" ht="18" spans="1:6">
      <c r="A6" s="6"/>
      <c r="B6" s="6"/>
      <c r="C6" s="6"/>
      <c r="D6" s="6"/>
      <c r="E6" s="8" t="s">
        <v>122</v>
      </c>
      <c r="F6" s="6" t="s">
        <v>123</v>
      </c>
    </row>
    <row r="7" ht="18" spans="1:6">
      <c r="A7" s="9"/>
      <c r="B7" s="9"/>
      <c r="C7" s="9"/>
      <c r="D7" s="9"/>
      <c r="E7" s="8" t="s">
        <v>124</v>
      </c>
      <c r="F7" s="6" t="s">
        <v>123</v>
      </c>
    </row>
    <row r="8" ht="18" spans="1:6">
      <c r="A8" s="9"/>
      <c r="B8" s="9"/>
      <c r="C8" s="9"/>
      <c r="D8" s="9"/>
      <c r="E8" s="8" t="s">
        <v>125</v>
      </c>
      <c r="F8" s="9"/>
    </row>
    <row r="9" spans="1:6">
      <c r="A9" s="10" t="s">
        <v>126</v>
      </c>
      <c r="B9" s="11"/>
      <c r="C9" s="11"/>
      <c r="D9" s="11"/>
      <c r="E9" s="11"/>
      <c r="F9" s="11"/>
    </row>
    <row r="10" spans="1:6">
      <c r="A10" s="11"/>
      <c r="B10" s="11"/>
      <c r="C10" s="11"/>
      <c r="D10" s="11"/>
      <c r="E10" s="11"/>
      <c r="F10" s="11"/>
    </row>
  </sheetData>
  <mergeCells count="3">
    <mergeCell ref="A1:F1"/>
    <mergeCell ref="A3:F3"/>
    <mergeCell ref="A9:F10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2023年计划</vt:lpstr>
      <vt:lpstr>2024年申报表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zsks</dc:creator>
  <cp:lastModifiedBy>王广明</cp:lastModifiedBy>
  <dcterms:created xsi:type="dcterms:W3CDTF">2023-07-04T10:42:00Z</dcterms:created>
  <cp:lastPrinted>2024-03-22T03:35:00Z</cp:lastPrinted>
  <dcterms:modified xsi:type="dcterms:W3CDTF">2026-03-11T08:39:14Z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E9288F59097F44A0923074ED402E3271_13</vt:lpwstr>
  </property>
  <property fmtid="{D5CDD505-2E9C-101B-9397-08002B2CF9AE}" pid="3" name="KSOProductBuildVer">
    <vt:lpwstr>2052-12.1.0.15990</vt:lpwstr>
  </property>
</Properties>
</file>